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8.kolo\FZ\zveřejněno na SZIF\"/>
    </mc:Choice>
  </mc:AlternateContent>
  <bookViews>
    <workbookView xWindow="0" yWindow="0" windowWidth="28800" windowHeight="12435" tabRatio="847"/>
  </bookViews>
  <sheets>
    <sheet name="postup" sheetId="16" r:id="rId1"/>
    <sheet name="2018-ÚČ" sheetId="52" r:id="rId2"/>
    <sheet name="2017-ÚČ" sheetId="51" r:id="rId3"/>
    <sheet name="2016-ÚČ" sheetId="45" r:id="rId4"/>
    <sheet name="2015-ÚČ" sheetId="43" r:id="rId5"/>
    <sheet name="2014-ÚČ" sheetId="35" r:id="rId6"/>
    <sheet name="2013-ÚČ" sheetId="29" r:id="rId7"/>
    <sheet name="2018-DE" sheetId="53" r:id="rId8"/>
    <sheet name="2017-DE" sheetId="50" r:id="rId9"/>
    <sheet name="2016-DE" sheetId="47" r:id="rId10"/>
    <sheet name="2015-DE" sheetId="44" r:id="rId11"/>
    <sheet name="2014-DE" sheetId="38" r:id="rId12"/>
    <sheet name="PomocnyMCA" sheetId="4" state="veryHidden" r:id="rId13"/>
    <sheet name="2013-DE" sheetId="42" r:id="rId14"/>
    <sheet name="bodování" sheetId="3" r:id="rId15"/>
  </sheets>
  <definedNames>
    <definedName name="_xlnm.Print_Area" localSheetId="13">'2013-DE'!$A$1:$I$15</definedName>
    <definedName name="_xlnm.Print_Area" localSheetId="11">'2014-DE'!$A$1:$I$27</definedName>
  </definedNames>
  <calcPr calcId="162913"/>
</workbook>
</file>

<file path=xl/calcChain.xml><?xml version="1.0" encoding="utf-8"?>
<calcChain xmlns="http://schemas.openxmlformats.org/spreadsheetml/2006/main">
  <c r="I15" i="52" l="1"/>
  <c r="I15" i="53"/>
  <c r="H26" i="3" l="1"/>
  <c r="H25" i="3"/>
  <c r="H23" i="3"/>
  <c r="H22" i="3"/>
  <c r="H20" i="3"/>
  <c r="H19" i="3"/>
  <c r="H17" i="3"/>
  <c r="H16" i="3"/>
  <c r="H14" i="3"/>
  <c r="H13" i="3"/>
  <c r="H11" i="3"/>
  <c r="H10" i="3"/>
  <c r="H8" i="3"/>
  <c r="H7" i="3"/>
  <c r="I15" i="38"/>
  <c r="H15" i="38"/>
  <c r="H15" i="53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35"/>
  <c r="I15" i="35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J8" i="52"/>
  <c r="I8" i="52"/>
  <c r="J7" i="52"/>
  <c r="I7" i="52"/>
  <c r="J6" i="52"/>
  <c r="I6" i="52"/>
  <c r="H15" i="3" l="1"/>
  <c r="H12" i="3"/>
  <c r="J16" i="52"/>
  <c r="I14" i="38"/>
  <c r="I14" i="44"/>
  <c r="I14" i="47"/>
  <c r="I14" i="50"/>
  <c r="H18" i="3" l="1"/>
  <c r="H21" i="3"/>
  <c r="H24" i="3"/>
  <c r="H9" i="3"/>
  <c r="H6" i="3"/>
  <c r="H15" i="50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4" i="38" l="1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38" l="1"/>
  <c r="I16" i="44"/>
  <c r="I16" i="47"/>
  <c r="J16" i="35"/>
  <c r="J16" i="43"/>
  <c r="J16" i="45"/>
  <c r="I9" i="3" s="1"/>
  <c r="I18" i="3" l="1"/>
  <c r="I21" i="3"/>
  <c r="I15" i="3"/>
  <c r="I12" i="3"/>
  <c r="I24" i="3"/>
  <c r="I7" i="3"/>
  <c r="I6" i="3"/>
  <c r="I13" i="3"/>
  <c r="I14" i="3"/>
  <c r="I17" i="3"/>
  <c r="I25" i="3"/>
  <c r="I16" i="3"/>
  <c r="I20" i="3"/>
  <c r="I23" i="3"/>
  <c r="I26" i="3"/>
  <c r="I11" i="3"/>
  <c r="I8" i="3"/>
  <c r="I19" i="3"/>
  <c r="I22" i="3"/>
  <c r="I10" i="3"/>
</calcChain>
</file>

<file path=xl/sharedStrings.xml><?xml version="1.0" encoding="utf-8"?>
<sst xmlns="http://schemas.openxmlformats.org/spreadsheetml/2006/main" count="1059" uniqueCount="334">
  <si>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</si>
  <si>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</si>
  <si>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</si>
  <si>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</si>
  <si>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</si>
  <si>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</si>
  <si>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</si>
  <si>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</si>
  <si>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</si>
  <si>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</si>
  <si>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</si>
  <si>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</si>
  <si>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</si>
  <si>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</si>
  <si>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</si>
  <si>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</si>
  <si>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</si>
  <si>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</si>
  <si>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</si>
  <si>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</si>
  <si>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</si>
  <si>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</si>
  <si>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</si>
  <si>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</si>
  <si>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</si>
  <si>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</si>
  <si>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</si>
  <si>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</si>
  <si>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</si>
  <si>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</si>
  <si>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</si>
  <si>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</si>
  <si>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</si>
  <si>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</si>
  <si>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</si>
  <si>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</si>
  <si>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</si>
  <si>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</si>
  <si>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</si>
  <si>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</si>
  <si>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</si>
  <si>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</si>
  <si>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</si>
  <si>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</si>
  <si>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</si>
  <si>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</si>
  <si>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</si>
  <si>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</si>
  <si>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</si>
  <si>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</si>
  <si>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</si>
  <si>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</si>
  <si>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</si>
  <si>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</si>
  <si>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</si>
  <si>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</si>
  <si>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</si>
  <si>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</si>
  <si>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</si>
  <si>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</si>
  <si>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</si>
  <si>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</si>
  <si>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</si>
  <si>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</si>
  <si>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</si>
  <si>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</si>
  <si>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</si>
  <si>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</si>
  <si>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</si>
  <si>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</si>
  <si>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</si>
  <si>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</si>
  <si>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</si>
  <si>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</si>
  <si>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</si>
  <si>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</si>
  <si>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</si>
  <si>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</si>
  <si>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</si>
  <si>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</si>
  <si>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</si>
  <si>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</si>
  <si>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</si>
  <si>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</si>
  <si>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</si>
  <si>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</si>
  <si>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</si>
  <si>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</si>
  <si>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</si>
  <si>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</si>
  <si>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</si>
  <si>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</si>
  <si>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</si>
  <si>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</si>
  <si>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</si>
  <si>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</si>
  <si>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</si>
  <si>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</si>
  <si>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</si>
  <si>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</si>
  <si>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</si>
  <si>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</si>
  <si>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</si>
  <si>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</si>
  <si>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</si>
  <si>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</si>
  <si>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</si>
  <si>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</si>
  <si>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</si>
  <si>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</si>
  <si>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</si>
  <si>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</si>
  <si>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</si>
  <si>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</si>
  <si>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</si>
  <si>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</si>
  <si>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</si>
  <si>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</si>
  <si>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</si>
  <si>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</si>
  <si>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</si>
  <si>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</si>
  <si>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</si>
  <si>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</si>
  <si>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</si>
  <si>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</si>
  <si>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</si>
  <si>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</si>
  <si>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</si>
  <si>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</si>
  <si>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</si>
  <si>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</si>
  <si>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</si>
  <si>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</si>
  <si>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</si>
  <si>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</si>
  <si>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</si>
  <si>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</si>
  <si>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</si>
  <si>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</si>
  <si>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</si>
  <si>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</si>
  <si>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</si>
  <si>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</si>
  <si>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</si>
  <si>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</si>
  <si>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</si>
  <si>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</si>
  <si>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</si>
  <si>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</si>
  <si>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</si>
  <si>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</si>
  <si>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</si>
  <si>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</si>
  <si>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</si>
  <si>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</si>
  <si>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</si>
  <si>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</si>
  <si>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</si>
  <si>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</si>
  <si>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</si>
  <si>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</si>
  <si>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</si>
  <si>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</si>
  <si>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</si>
  <si>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</si>
  <si>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</si>
  <si>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</si>
  <si>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</si>
  <si>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</si>
  <si>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</si>
  <si>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</si>
  <si>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</si>
  <si>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</si>
  <si>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</si>
  <si>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</si>
  <si>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</si>
  <si>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</si>
  <si>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</si>
  <si>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</si>
  <si>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</si>
  <si>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</si>
  <si>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</si>
  <si>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</si>
  <si>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</si>
  <si>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</si>
  <si>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</si>
  <si>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</si>
  <si>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</si>
  <si>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</si>
  <si>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</si>
  <si>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</si>
  <si>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</si>
  <si>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</si>
  <si>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</si>
  <si>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</si>
  <si>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</si>
  <si>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</si>
  <si>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</si>
  <si>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</si>
  <si>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</si>
  <si>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</si>
  <si>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</si>
  <si>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</si>
  <si>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</si>
  <si>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</si>
  <si>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</si>
  <si>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</si>
  <si>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</si>
  <si>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</si>
  <si>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</si>
  <si>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</si>
  <si>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</si>
  <si>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</si>
  <si>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</si>
  <si>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</si>
  <si>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</si>
  <si>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</si>
  <si>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</si>
  <si>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</si>
  <si>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</si>
  <si>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</si>
  <si>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</si>
  <si>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</si>
  <si>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</si>
  <si>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</si>
  <si>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</si>
  <si>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</si>
  <si>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</si>
  <si>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</si>
  <si>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</si>
  <si>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</si>
  <si>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</si>
  <si>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</si>
  <si>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</si>
  <si>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</si>
  <si>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</si>
  <si>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</si>
  <si>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</si>
  <si>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</si>
  <si>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</si>
  <si>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</si>
  <si>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</si>
  <si>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</si>
  <si>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</si>
  <si>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</si>
  <si>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</si>
  <si>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</si>
  <si>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</si>
  <si>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</si>
  <si>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</si>
  <si>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</si>
  <si>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</si>
  <si>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</si>
  <si>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</si>
  <si>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</si>
  <si>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</si>
  <si>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</si>
  <si>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</si>
  <si>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</si>
  <si>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</si>
  <si>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</si>
  <si>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</si>
  <si>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</si>
  <si>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</si>
  <si>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</si>
  <si>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za účetnictví roky 2016, 2015, 2014</t>
  </si>
  <si>
    <t>za účetnictví roky 2016, 2015</t>
  </si>
  <si>
    <t>za daňovou evidenci roky 2016, 2015, 2014</t>
  </si>
  <si>
    <t>za daňovou evidenci roky 2016, 2015</t>
  </si>
  <si>
    <t>za účetnictví roky 2016, 2015 a daňovou evidenci rok 2014</t>
  </si>
  <si>
    <t>za účetnictví rok 2016 a daňovou evidenci roky 2015, 2014</t>
  </si>
  <si>
    <t>za účetnictví rok 2016 a daňovou evidenci rok 2015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</si>
  <si>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</si>
  <si>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</si>
  <si>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</si>
  <si>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</si>
  <si>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</si>
  <si>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</si>
  <si>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</si>
  <si>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</si>
  <si>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</si>
  <si>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</si>
  <si>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</si>
  <si>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</si>
  <si>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</si>
  <si>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</si>
  <si>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</si>
  <si>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</si>
  <si>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</si>
  <si>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</si>
  <si>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</si>
  <si>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</si>
  <si>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</si>
  <si>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</si>
  <si>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</si>
  <si>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</si>
  <si>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</si>
  <si>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</si>
  <si>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</si>
  <si>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</si>
  <si>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</si>
  <si>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</si>
  <si>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</si>
  <si>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</si>
  <si>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</si>
  <si>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</si>
  <si>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</si>
  <si>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>2018-ÚČ, 2017-ÚČ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</si>
  <si>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</si>
  <si>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</si>
  <si>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</si>
  <si>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</si>
  <si>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</si>
  <si>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</si>
  <si>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</si>
  <si>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</si>
  <si>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</si>
  <si>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 xml:space="preserve">za daňovou evidenci roky 2018, 2017 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</si>
  <si>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</si>
  <si>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</si>
  <si>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</si>
  <si>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>z Přiznání k dani z příjmů fyzických osob u žadatelů s daňovou evidencí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</si>
  <si>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</si>
  <si>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</si>
  <si>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</si>
  <si>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</si>
  <si>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</si>
  <si>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</si>
  <si>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</si>
  <si>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</si>
  <si>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</si>
  <si>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Přiznání k dani z příjmů fyzických osob 2013</t>
  </si>
  <si>
    <t>dle příslušných roků (lze i např.: rok 2016 - daňová evidence a roky 2017, 2018 - účetnictví, tj. žadatel přešel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</si>
</sst>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tabSelected="1" zoomScale="75" zoomScaleNormal="75" zoomScaleSheetLayoutView="75" workbookViewId="0">
      <selection activeCell="B21" sqref="B21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6"/>
      <c r="C3" s="59"/>
      <c r="D3" s="59"/>
      <c r="E3" s="59"/>
      <c r="F3" s="83" t="s">
        <v>100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9"/>
      <c r="C5" s="90" t="s">
        <v>118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9"/>
      <c r="C6" s="90" t="s">
        <v>322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9"/>
      <c r="C8" s="90" t="s">
        <v>264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9"/>
      <c r="C9" s="75" t="s">
        <v>262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4.25" x14ac:dyDescent="0.2">
      <c r="A10" s="14"/>
      <c r="B10" s="89"/>
      <c r="C10" s="75" t="s">
        <v>263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4.25" x14ac:dyDescent="0.2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9"/>
      <c r="C12" s="93" t="s">
        <v>64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9"/>
      <c r="C13" s="93" t="s">
        <v>97</v>
      </c>
      <c r="D13" s="93"/>
      <c r="E13" s="90"/>
      <c r="F13" s="90"/>
      <c r="G13" s="90"/>
      <c r="H13" s="90"/>
      <c r="I13" s="90"/>
      <c r="J13" s="106" t="s">
        <v>92</v>
      </c>
      <c r="K13" s="90" t="s">
        <v>98</v>
      </c>
      <c r="L13" s="107" t="s">
        <v>119</v>
      </c>
      <c r="M13" s="94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9"/>
      <c r="C14" s="93" t="s">
        <v>333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9"/>
      <c r="C15" s="93" t="s">
        <v>120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9"/>
      <c r="C16" s="93" t="s">
        <v>147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9"/>
      <c r="C17" s="93" t="s">
        <v>99</v>
      </c>
      <c r="D17" s="95" t="s">
        <v>65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5" thickBot="1" x14ac:dyDescent="0.25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5" thickTop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.2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.2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topLeftCell="D1"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294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((E48+E42+E43+E44+E47)/E6)*100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291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((E17+E18+E19)/E6)*100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((E34-E36)+(E33-E39-E40)-(E37+E38))/(E35)*100</f>
        <v>#DIV/0!</v>
      </c>
      <c r="J8" s="25">
        <f>IF((E35)&lt;=0,1,IF(I8&lt;15,1,IF(I8&gt;30,3,2)))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((E50+E41+E45+E46)/(E34+E33-E39-E40))*100</f>
        <v>#DIV/0!</v>
      </c>
      <c r="J9" s="25">
        <f>IF(E50+E41+E45+E46&lt;=0,0, IF(E34+E33-E39-E40&lt;=0,0,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((E20-E22-E26-E21)/E16)*100</f>
        <v>#DIV/0!</v>
      </c>
      <c r="J10" s="25">
        <f>IF(E16&lt;=0,0,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(E48+E42+E43+E44+E47)/E49</f>
        <v>#DIV/0!</v>
      </c>
      <c r="J11" s="25">
        <f>IF(AND(E49=0,(E48+E42+E43+E44+E47)&lt;=0),0, IF(E49=0,3,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292</v>
      </c>
      <c r="C12" s="127" t="s">
        <v>197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(E20-E22-E26-E21-(E13+E14))/(E50+E41+E45+E46)</f>
        <v>#DIV/0!</v>
      </c>
      <c r="J12" s="25">
        <f>IF((E50+E41+E45+E46)&lt;=0,0,IF(I12&lt;5,3,IF(I12&gt;7,1,2)))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184</v>
      </c>
      <c r="C13" s="127" t="s">
        <v>12</v>
      </c>
      <c r="D13" s="155" t="s">
        <v>296</v>
      </c>
      <c r="E13" s="168"/>
      <c r="F13" s="178"/>
      <c r="G13" s="24">
        <v>8</v>
      </c>
      <c r="H13" s="21" t="s">
        <v>20</v>
      </c>
      <c r="I13" s="22" t="e">
        <f>(E8+E15+E12-E23-E24-E25-E28-E27-E22)/E9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157</v>
      </c>
      <c r="C14" s="127" t="s">
        <v>227</v>
      </c>
      <c r="D14" s="155" t="s">
        <v>297</v>
      </c>
      <c r="E14" s="168"/>
      <c r="F14" s="178"/>
      <c r="G14" s="24">
        <v>9</v>
      </c>
      <c r="H14" s="21" t="s">
        <v>141</v>
      </c>
      <c r="I14" s="22" t="e">
        <f>(E10-E11+E13+E14)/(E23-E26+E24+E25)</f>
        <v>#DIV/0!</v>
      </c>
      <c r="J14" s="25">
        <f>IF(AND((E10-E11+E13+E14)=0,(E23-E26+E24+E25)=0),1,IF((E23-E26+E24+E25)&lt;=0,3,IF(I14&lt;1,1,IF(I14&gt;1.5,3,2))))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196</v>
      </c>
      <c r="C15" s="137" t="s">
        <v>197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((E7-'2017-ÚČ'!E7+E41)/'2017-ÚČ'!E7)*100</f>
        <v>#DIV/0!</v>
      </c>
      <c r="J15" s="25">
        <f>IF(AND(E7=0,E41=0,'2017-ÚČ'!E7=0),0, IF('2017-ÚČ'!E7=0,3,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7"/>
      <c r="C16" s="127" t="s">
        <v>2</v>
      </c>
      <c r="D16" s="155" t="s">
        <v>298</v>
      </c>
      <c r="E16" s="168"/>
      <c r="F16" s="178"/>
      <c r="G16" s="26" t="s">
        <v>53</v>
      </c>
      <c r="H16" s="27" t="s">
        <v>295</v>
      </c>
      <c r="I16" s="27"/>
      <c r="J16" s="28">
        <f>SUM(J6:J15)</f>
        <v>3</v>
      </c>
      <c r="K16" s="31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159</v>
      </c>
      <c r="C17" s="127" t="s">
        <v>151</v>
      </c>
      <c r="D17" s="155" t="s">
        <v>299</v>
      </c>
      <c r="E17" s="168"/>
      <c r="F17" s="178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160</v>
      </c>
      <c r="C18" s="127" t="s">
        <v>185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186</v>
      </c>
      <c r="C19" s="127" t="s">
        <v>1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187</v>
      </c>
      <c r="C20" s="127" t="s">
        <v>3</v>
      </c>
      <c r="D20" s="155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162</v>
      </c>
      <c r="C21" s="127" t="s">
        <v>4</v>
      </c>
      <c r="D21" s="155" t="s">
        <v>126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188</v>
      </c>
      <c r="C22" s="127" t="s">
        <v>189</v>
      </c>
      <c r="D22" s="155" t="s">
        <v>300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190</v>
      </c>
      <c r="C23" s="127" t="s">
        <v>8</v>
      </c>
      <c r="D23" s="155" t="s">
        <v>301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181</v>
      </c>
      <c r="C24" s="127" t="s">
        <v>193</v>
      </c>
      <c r="D24" s="155" t="s">
        <v>302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194</v>
      </c>
      <c r="C25" s="127" t="s">
        <v>9</v>
      </c>
      <c r="D25" s="158" t="s">
        <v>303</v>
      </c>
      <c r="E25" s="169"/>
      <c r="F25" s="179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x14ac:dyDescent="0.2">
      <c r="A26" s="8"/>
      <c r="B26" s="129" t="s">
        <v>192</v>
      </c>
      <c r="C26" s="127" t="s">
        <v>191</v>
      </c>
      <c r="D26" s="155" t="s">
        <v>304</v>
      </c>
      <c r="E26" s="168"/>
      <c r="F26" s="18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x14ac:dyDescent="0.2">
      <c r="A27" s="8"/>
      <c r="B27" s="197" t="s">
        <v>184</v>
      </c>
      <c r="C27" s="198" t="s">
        <v>195</v>
      </c>
      <c r="D27" s="158" t="s">
        <v>305</v>
      </c>
      <c r="E27" s="169"/>
      <c r="F27" s="180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30" t="s">
        <v>196</v>
      </c>
      <c r="C28" s="128" t="s">
        <v>195</v>
      </c>
      <c r="D28" s="157" t="s">
        <v>306</v>
      </c>
      <c r="E28" s="170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9" t="s">
        <v>324</v>
      </c>
      <c r="D30" s="13"/>
      <c r="E30" s="171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6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5" t="s">
        <v>178</v>
      </c>
      <c r="C32" s="16" t="s">
        <v>25</v>
      </c>
      <c r="D32" s="16" t="s">
        <v>26</v>
      </c>
      <c r="E32" s="172" t="s">
        <v>27</v>
      </c>
      <c r="F32" s="18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199</v>
      </c>
      <c r="C33" s="134" t="s">
        <v>200</v>
      </c>
      <c r="D33" s="155" t="s">
        <v>28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170</v>
      </c>
      <c r="C34" s="134" t="s">
        <v>29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226</v>
      </c>
      <c r="C35" s="134" t="s">
        <v>34</v>
      </c>
      <c r="D35" s="155" t="s">
        <v>236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198</v>
      </c>
      <c r="C36" s="134" t="s">
        <v>30</v>
      </c>
      <c r="D36" s="155" t="s">
        <v>32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204</v>
      </c>
      <c r="C37" s="134" t="s">
        <v>205</v>
      </c>
      <c r="D37" s="155" t="s">
        <v>238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207</v>
      </c>
      <c r="C38" s="134" t="s">
        <v>206</v>
      </c>
      <c r="D38" s="155" t="s">
        <v>239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152</v>
      </c>
      <c r="C39" s="134" t="s">
        <v>201</v>
      </c>
      <c r="D39" s="155" t="s">
        <v>237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202</v>
      </c>
      <c r="C40" s="134" t="s">
        <v>203</v>
      </c>
      <c r="D40" s="155" t="s">
        <v>35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208</v>
      </c>
      <c r="C41" s="134" t="s">
        <v>209</v>
      </c>
      <c r="D41" s="155" t="s">
        <v>240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32" t="s">
        <v>214</v>
      </c>
      <c r="C42" s="135" t="s">
        <v>215</v>
      </c>
      <c r="D42" s="156" t="s">
        <v>242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32" t="s">
        <v>216</v>
      </c>
      <c r="C43" s="135" t="s">
        <v>217</v>
      </c>
      <c r="D43" s="156" t="s">
        <v>38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218</v>
      </c>
      <c r="C44" s="135" t="s">
        <v>219</v>
      </c>
      <c r="D44" s="156" t="s">
        <v>243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210</v>
      </c>
      <c r="C45" s="134" t="s">
        <v>211</v>
      </c>
      <c r="D45" s="155" t="s">
        <v>40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27.6" customHeight="1" x14ac:dyDescent="0.2">
      <c r="A46" s="8"/>
      <c r="B46" s="132" t="s">
        <v>213</v>
      </c>
      <c r="C46" s="134" t="s">
        <v>293</v>
      </c>
      <c r="D46" s="155" t="s">
        <v>241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27.6" customHeight="1" x14ac:dyDescent="0.2">
      <c r="A47" s="8"/>
      <c r="B47" s="132" t="s">
        <v>220</v>
      </c>
      <c r="C47" s="135" t="s">
        <v>221</v>
      </c>
      <c r="D47" s="156" t="s">
        <v>244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32" t="s">
        <v>177</v>
      </c>
      <c r="C48" s="134" t="s">
        <v>222</v>
      </c>
      <c r="D48" s="155" t="s">
        <v>42</v>
      </c>
      <c r="E48" s="173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32" t="s">
        <v>223</v>
      </c>
      <c r="C49" s="134" t="s">
        <v>224</v>
      </c>
      <c r="D49" s="155" t="s">
        <v>44</v>
      </c>
      <c r="E49" s="173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33" t="s">
        <v>176</v>
      </c>
      <c r="C50" s="136" t="s">
        <v>225</v>
      </c>
      <c r="D50" s="157" t="s">
        <v>245</v>
      </c>
      <c r="E50" s="174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31"/>
      <c r="D51" s="30"/>
      <c r="E51" s="175"/>
      <c r="F51" s="178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8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8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7"/>
      <c r="F265" s="17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7"/>
      <c r="F266" s="17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286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287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325</v>
      </c>
      <c r="D2" s="12"/>
      <c r="E2" s="164"/>
      <c r="F2" s="166"/>
      <c r="G2" s="13"/>
      <c r="H2" s="29" t="s">
        <v>235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273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8" t="s">
        <v>17</v>
      </c>
      <c r="E9" s="168"/>
      <c r="F9" s="178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155</v>
      </c>
      <c r="C10" s="127" t="s">
        <v>11</v>
      </c>
      <c r="D10" s="18" t="s">
        <v>101</v>
      </c>
      <c r="E10" s="168"/>
      <c r="F10" s="178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156</v>
      </c>
      <c r="C11" s="127" t="s">
        <v>14</v>
      </c>
      <c r="D11" s="18" t="s">
        <v>102</v>
      </c>
      <c r="E11" s="168"/>
      <c r="F11" s="178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157</v>
      </c>
      <c r="C12" s="127" t="s">
        <v>12</v>
      </c>
      <c r="D12" s="18" t="s">
        <v>103</v>
      </c>
      <c r="E12" s="168"/>
      <c r="F12" s="178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158</v>
      </c>
      <c r="C13" s="127" t="s">
        <v>7</v>
      </c>
      <c r="D13" s="18" t="s">
        <v>104</v>
      </c>
      <c r="E13" s="168"/>
      <c r="F13" s="178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2</v>
      </c>
      <c r="D14" s="18" t="s">
        <v>105</v>
      </c>
      <c r="E14" s="168"/>
      <c r="F14" s="178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159</v>
      </c>
      <c r="C15" s="127" t="s">
        <v>151</v>
      </c>
      <c r="D15" s="18" t="s">
        <v>123</v>
      </c>
      <c r="E15" s="168"/>
      <c r="F15" s="178"/>
      <c r="G15" s="24">
        <v>10</v>
      </c>
      <c r="H15" s="21" t="s">
        <v>142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160</v>
      </c>
      <c r="C16" s="127" t="s">
        <v>0</v>
      </c>
      <c r="D16" s="18" t="s">
        <v>124</v>
      </c>
      <c r="E16" s="168"/>
      <c r="F16" s="178"/>
      <c r="G16" s="26" t="s">
        <v>53</v>
      </c>
      <c r="H16" s="27" t="s">
        <v>149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161</v>
      </c>
      <c r="C17" s="127" t="s">
        <v>1</v>
      </c>
      <c r="D17" s="18" t="s">
        <v>121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162</v>
      </c>
      <c r="C18" s="127" t="s">
        <v>3</v>
      </c>
      <c r="D18" s="18" t="s">
        <v>125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163</v>
      </c>
      <c r="C19" s="127" t="s">
        <v>4</v>
      </c>
      <c r="D19" s="18" t="s">
        <v>134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13</v>
      </c>
      <c r="D20" s="18" t="s">
        <v>50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164</v>
      </c>
      <c r="C21" s="127" t="s">
        <v>8</v>
      </c>
      <c r="D21" s="18" t="s">
        <v>135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165</v>
      </c>
      <c r="C22" s="127" t="s">
        <v>13</v>
      </c>
      <c r="D22" s="18" t="s">
        <v>136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180</v>
      </c>
      <c r="C23" s="127" t="s">
        <v>122</v>
      </c>
      <c r="D23" s="18" t="s">
        <v>127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166</v>
      </c>
      <c r="C24" s="127" t="s">
        <v>9</v>
      </c>
      <c r="D24" s="18" t="s">
        <v>128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167</v>
      </c>
      <c r="C25" s="128" t="s">
        <v>7</v>
      </c>
      <c r="D25" s="20" t="s">
        <v>137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326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168</v>
      </c>
      <c r="C30" s="134" t="s">
        <v>29</v>
      </c>
      <c r="D30" s="18" t="s">
        <v>28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169</v>
      </c>
      <c r="C31" s="134" t="s">
        <v>30</v>
      </c>
      <c r="D31" s="18" t="s">
        <v>33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31</v>
      </c>
      <c r="D32" s="18" t="s">
        <v>32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162</v>
      </c>
      <c r="C33" s="134" t="s">
        <v>34</v>
      </c>
      <c r="D33" s="18" t="s">
        <v>35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171</v>
      </c>
      <c r="C34" s="134" t="s">
        <v>36</v>
      </c>
      <c r="D34" s="18" t="s">
        <v>37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172</v>
      </c>
      <c r="C35" s="134" t="s">
        <v>5</v>
      </c>
      <c r="D35" s="18" t="s">
        <v>38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173</v>
      </c>
      <c r="C36" s="134" t="s">
        <v>133</v>
      </c>
      <c r="D36" s="18" t="s">
        <v>132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174</v>
      </c>
      <c r="C37" s="135" t="s">
        <v>39</v>
      </c>
      <c r="D37" s="23" t="s">
        <v>40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177</v>
      </c>
      <c r="C38" s="134" t="s">
        <v>41</v>
      </c>
      <c r="D38" s="18" t="s">
        <v>42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175</v>
      </c>
      <c r="C39" s="134" t="s">
        <v>43</v>
      </c>
      <c r="D39" s="18" t="s">
        <v>44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176</v>
      </c>
      <c r="C40" s="136" t="s">
        <v>130</v>
      </c>
      <c r="D40" s="20" t="s">
        <v>131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140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8" t="s">
        <v>17</v>
      </c>
      <c r="E9" s="168"/>
      <c r="F9" s="166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155</v>
      </c>
      <c r="C10" s="127" t="s">
        <v>11</v>
      </c>
      <c r="D10" s="18" t="s">
        <v>101</v>
      </c>
      <c r="E10" s="168"/>
      <c r="F10" s="166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156</v>
      </c>
      <c r="C11" s="127" t="s">
        <v>14</v>
      </c>
      <c r="D11" s="18" t="s">
        <v>102</v>
      </c>
      <c r="E11" s="168"/>
      <c r="F11" s="166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157</v>
      </c>
      <c r="C12" s="127" t="s">
        <v>12</v>
      </c>
      <c r="D12" s="18" t="s">
        <v>103</v>
      </c>
      <c r="E12" s="168"/>
      <c r="F12" s="166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158</v>
      </c>
      <c r="C13" s="127" t="s">
        <v>7</v>
      </c>
      <c r="D13" s="18" t="s">
        <v>104</v>
      </c>
      <c r="E13" s="168"/>
      <c r="F13" s="166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2</v>
      </c>
      <c r="D14" s="18" t="s">
        <v>105</v>
      </c>
      <c r="E14" s="168"/>
      <c r="F14" s="166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159</v>
      </c>
      <c r="C15" s="127" t="s">
        <v>151</v>
      </c>
      <c r="D15" s="18" t="s">
        <v>123</v>
      </c>
      <c r="E15" s="168"/>
      <c r="F15" s="166"/>
      <c r="G15" s="24">
        <v>10</v>
      </c>
      <c r="H15" s="21" t="s">
        <v>142</v>
      </c>
      <c r="I15" s="22" t="e">
        <f>((E7-'2013-ÚČ'!E6+E35)/'2013-ÚČ'!E6)*100</f>
        <v>#DIV/0!</v>
      </c>
      <c r="J15" s="25">
        <f>IF(AND(E7=0,E35=0,'2013-ÚČ'!E6=0),0, IF('2013-ÚČ'!E6=0,3,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160</v>
      </c>
      <c r="C16" s="127" t="s">
        <v>0</v>
      </c>
      <c r="D16" s="18" t="s">
        <v>124</v>
      </c>
      <c r="E16" s="168"/>
      <c r="F16" s="166"/>
      <c r="G16" s="26" t="s">
        <v>53</v>
      </c>
      <c r="H16" s="27" t="s">
        <v>143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161</v>
      </c>
      <c r="C17" s="127" t="s">
        <v>1</v>
      </c>
      <c r="D17" s="18" t="s">
        <v>121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162</v>
      </c>
      <c r="C18" s="127" t="s">
        <v>3</v>
      </c>
      <c r="D18" s="18" t="s">
        <v>125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163</v>
      </c>
      <c r="C19" s="127" t="s">
        <v>4</v>
      </c>
      <c r="D19" s="18" t="s">
        <v>134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13</v>
      </c>
      <c r="D20" s="18" t="s">
        <v>50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164</v>
      </c>
      <c r="C21" s="127" t="s">
        <v>8</v>
      </c>
      <c r="D21" s="18" t="s">
        <v>135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165</v>
      </c>
      <c r="C22" s="127" t="s">
        <v>13</v>
      </c>
      <c r="D22" s="18" t="s">
        <v>136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180</v>
      </c>
      <c r="C23" s="127" t="s">
        <v>122</v>
      </c>
      <c r="D23" s="18" t="s">
        <v>127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166</v>
      </c>
      <c r="C24" s="127" t="s">
        <v>9</v>
      </c>
      <c r="D24" s="18" t="s">
        <v>128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167</v>
      </c>
      <c r="C25" s="128" t="s">
        <v>7</v>
      </c>
      <c r="D25" s="20" t="s">
        <v>137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324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168</v>
      </c>
      <c r="C30" s="127" t="s">
        <v>29</v>
      </c>
      <c r="D30" s="18" t="s">
        <v>28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169</v>
      </c>
      <c r="C31" s="127" t="s">
        <v>30</v>
      </c>
      <c r="D31" s="18" t="s">
        <v>33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27" t="s">
        <v>31</v>
      </c>
      <c r="D32" s="18" t="s">
        <v>32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162</v>
      </c>
      <c r="C33" s="127" t="s">
        <v>34</v>
      </c>
      <c r="D33" s="18" t="s">
        <v>35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171</v>
      </c>
      <c r="C34" s="127" t="s">
        <v>36</v>
      </c>
      <c r="D34" s="18" t="s">
        <v>37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172</v>
      </c>
      <c r="C35" s="127" t="s">
        <v>5</v>
      </c>
      <c r="D35" s="18" t="s">
        <v>38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173</v>
      </c>
      <c r="C36" s="127" t="s">
        <v>133</v>
      </c>
      <c r="D36" s="18" t="s">
        <v>132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174</v>
      </c>
      <c r="C37" s="131" t="s">
        <v>39</v>
      </c>
      <c r="D37" s="23" t="s">
        <v>40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177</v>
      </c>
      <c r="C38" s="127" t="s">
        <v>41</v>
      </c>
      <c r="D38" s="18" t="s">
        <v>42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175</v>
      </c>
      <c r="C39" s="127" t="s">
        <v>43</v>
      </c>
      <c r="D39" s="18" t="s">
        <v>44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176</v>
      </c>
      <c r="C40" s="128" t="s">
        <v>130</v>
      </c>
      <c r="D40" s="20" t="s">
        <v>131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C32" sqref="C32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</cols>
  <sheetData>
    <row r="1" spans="1:96" x14ac:dyDescent="0.2">
      <c r="A1" s="8"/>
      <c r="B1" s="8"/>
      <c r="C1" s="8"/>
      <c r="D1" s="8"/>
      <c r="E1" s="163"/>
      <c r="F1" s="8"/>
      <c r="G1" s="8"/>
    </row>
    <row r="2" spans="1:96" ht="14.25" x14ac:dyDescent="0.2">
      <c r="A2" s="8"/>
      <c r="B2" s="12"/>
      <c r="C2" s="29" t="s">
        <v>323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4.25" x14ac:dyDescent="0.2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25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30" t="s">
        <v>152</v>
      </c>
      <c r="C6" s="128" t="s">
        <v>138</v>
      </c>
      <c r="D6" s="20" t="s">
        <v>139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327</v>
      </c>
      <c r="C2" s="13"/>
      <c r="D2" s="171"/>
      <c r="E2" s="166"/>
      <c r="F2" s="13"/>
      <c r="G2" s="29" t="s">
        <v>294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(((D6+D7+D10+D13)-('2017-DE'!D6+'2017-DE'!D7+'2017-DE'!D10+'2017-DE'!D13)+D22)/('2017-DE'!D6+'2017-DE'!D7+'2017-DE'!D10+'2017-DE'!D13))*100</f>
        <v>#DIV/0!</v>
      </c>
      <c r="I15" s="113">
        <f>IF(AND((D6+D7+D10+D13)=0,D22=0,('2017-DE'!D6+'2017-DE'!D7+'2017-DE'!D10+'2017-DE'!D13)=0),0, IF(('2017-DE'!D6+'2017-DE'!D7+'2017-DE'!D10+'2017-DE'!D13)=0,3,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295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328</v>
      </c>
      <c r="C2" s="13"/>
      <c r="D2" s="171"/>
      <c r="E2" s="166"/>
      <c r="F2" s="13"/>
      <c r="G2" s="29" t="s">
        <v>286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287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329</v>
      </c>
      <c r="C2" s="13"/>
      <c r="D2" s="171"/>
      <c r="E2" s="166"/>
      <c r="F2" s="13"/>
      <c r="G2" s="29" t="s">
        <v>235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273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330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149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331</v>
      </c>
      <c r="C2" s="13"/>
      <c r="D2" s="171"/>
      <c r="E2" s="166"/>
      <c r="F2" s="13"/>
      <c r="G2" s="29" t="s">
        <v>140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(((D6+D7+D10+D13)-('2013-DE'!D6+'2013-DE'!D7+'2013-DE'!D8+'2013-DE'!D9)+D22)/('2013-DE'!D6+'2013-DE'!D7+'2013-DE'!D8+'2013-DE'!D9))*100</f>
        <v>#DIV/0!</v>
      </c>
      <c r="I15" s="113">
        <f>IF(AND((D6+D7+D10+D13)=0,D22=0,('2013-DE'!D6+'2013-DE'!D7+'2013-DE'!D8+'2013-DE'!D9)=0),0, IF(('2013-DE'!D6+'2013-DE'!D7+'2013-DE'!D8+'2013-DE'!D9)=0,3,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143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G34" sqref="G3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4.25" x14ac:dyDescent="0.2">
      <c r="A2" s="8"/>
      <c r="B2" s="29" t="s">
        <v>332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25" x14ac:dyDescent="0.2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25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03" t="s">
        <v>113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9" t="s">
        <v>111</v>
      </c>
      <c r="C9" s="20" t="s">
        <v>72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31"/>
      <c r="C13" s="33"/>
      <c r="D13" s="190"/>
      <c r="E13" s="166"/>
      <c r="F13" s="8"/>
      <c r="G13" s="40" t="s">
        <v>84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31"/>
      <c r="C14" s="33"/>
      <c r="D14" s="190"/>
      <c r="E14" s="166"/>
      <c r="F14" s="8"/>
      <c r="G14" s="42" t="s">
        <v>107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30"/>
      <c r="D15" s="184"/>
      <c r="E15" s="185"/>
      <c r="F15" s="7"/>
      <c r="G15" s="44" t="s">
        <v>108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30"/>
      <c r="D17" s="184"/>
      <c r="E17" s="187"/>
      <c r="F17" s="7"/>
      <c r="G17" s="10" t="s">
        <v>114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31"/>
      <c r="C18" s="33"/>
      <c r="D18" s="188"/>
      <c r="E18" s="187"/>
      <c r="F18" s="7"/>
      <c r="G18" s="10" t="s">
        <v>115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H38" sqref="H38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50" t="s">
        <v>95</v>
      </c>
      <c r="C2" s="29"/>
      <c r="D2" s="29"/>
      <c r="E2" s="7"/>
      <c r="F2" s="57" t="s">
        <v>96</v>
      </c>
      <c r="G2" s="58"/>
      <c r="H2" s="59"/>
      <c r="I2" s="60"/>
      <c r="J2" s="7"/>
      <c r="K2" s="7"/>
      <c r="L2" s="7"/>
      <c r="M2" s="5"/>
      <c r="N2" s="5"/>
    </row>
    <row r="3" spans="1:26" ht="15" thickBot="1" x14ac:dyDescent="0.25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25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5" thickTop="1" x14ac:dyDescent="0.2">
      <c r="A5" s="63"/>
      <c r="B5" s="51" t="s">
        <v>55</v>
      </c>
      <c r="C5" s="52" t="s">
        <v>54</v>
      </c>
      <c r="D5" s="53" t="s">
        <v>274</v>
      </c>
      <c r="E5" s="7"/>
      <c r="F5" s="54" t="s">
        <v>60</v>
      </c>
      <c r="G5" s="66" t="s">
        <v>61</v>
      </c>
      <c r="H5" s="66" t="s">
        <v>62</v>
      </c>
      <c r="I5" s="148" t="s">
        <v>63</v>
      </c>
      <c r="J5" s="150" t="s">
        <v>265</v>
      </c>
      <c r="K5" s="7"/>
      <c r="L5" s="7"/>
      <c r="M5" s="5"/>
      <c r="N5" s="5"/>
    </row>
    <row r="6" spans="1:26" ht="14.25" x14ac:dyDescent="0.2">
      <c r="A6" s="7"/>
      <c r="B6" s="24" t="s">
        <v>59</v>
      </c>
      <c r="C6" s="159">
        <v>22</v>
      </c>
      <c r="D6" s="160">
        <v>30</v>
      </c>
      <c r="E6" s="7"/>
      <c r="F6" s="101">
        <v>3</v>
      </c>
      <c r="G6" s="100" t="s">
        <v>307</v>
      </c>
      <c r="H6" s="104">
        <f>('2018-ÚČ'!J16+'2017-ÚČ'!J16+'2016-ÚČ'!J16)/3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315</v>
      </c>
      <c r="K6" s="7"/>
      <c r="L6" s="7"/>
      <c r="M6" s="5"/>
      <c r="N6" s="5"/>
    </row>
    <row r="7" spans="1:26" ht="14.25" x14ac:dyDescent="0.2">
      <c r="A7" s="7"/>
      <c r="B7" s="24" t="s">
        <v>58</v>
      </c>
      <c r="C7" s="159">
        <v>14</v>
      </c>
      <c r="D7" s="160">
        <v>22</v>
      </c>
      <c r="E7" s="7"/>
      <c r="F7" s="101">
        <v>3</v>
      </c>
      <c r="G7" s="100" t="s">
        <v>275</v>
      </c>
      <c r="H7" s="104">
        <f>('2017-ÚČ'!J16+'2016-ÚČ'!J16+'2015-ÚČ'!J16)/3</f>
        <v>3</v>
      </c>
      <c r="I7" s="149" t="str">
        <f t="shared" si="0"/>
        <v>E - NE</v>
      </c>
      <c r="J7" s="151" t="s">
        <v>276</v>
      </c>
      <c r="K7" s="7"/>
      <c r="L7" s="7"/>
      <c r="M7" s="5"/>
      <c r="N7" s="5"/>
    </row>
    <row r="8" spans="1:26" ht="14.25" x14ac:dyDescent="0.2">
      <c r="A8" s="7"/>
      <c r="B8" s="24" t="s">
        <v>57</v>
      </c>
      <c r="C8" s="159">
        <v>9</v>
      </c>
      <c r="D8" s="160">
        <v>14</v>
      </c>
      <c r="E8" s="7"/>
      <c r="F8" s="101">
        <v>3</v>
      </c>
      <c r="G8" s="100" t="s">
        <v>228</v>
      </c>
      <c r="H8" s="22">
        <f>('2016-ÚČ'!J16+'2015-ÚČ'!J16+'2014-ÚČ'!J16)/3</f>
        <v>3</v>
      </c>
      <c r="I8" s="149" t="str">
        <f t="shared" si="0"/>
        <v>E - NE</v>
      </c>
      <c r="J8" s="151" t="s">
        <v>266</v>
      </c>
      <c r="K8" s="7"/>
      <c r="L8" s="7"/>
      <c r="M8" s="5"/>
      <c r="N8" s="5"/>
    </row>
    <row r="9" spans="1:26" ht="14.25" x14ac:dyDescent="0.2">
      <c r="A9" s="7"/>
      <c r="B9" s="54" t="s">
        <v>145</v>
      </c>
      <c r="C9" s="161">
        <v>6</v>
      </c>
      <c r="D9" s="162">
        <v>9</v>
      </c>
      <c r="E9" s="7"/>
      <c r="F9" s="101">
        <v>2</v>
      </c>
      <c r="G9" s="100" t="s">
        <v>308</v>
      </c>
      <c r="H9" s="22">
        <f>('2018-ÚČ'!J16+'2017-ÚČ'!J16)/2</f>
        <v>3</v>
      </c>
      <c r="I9" s="149" t="str">
        <f t="shared" si="0"/>
        <v>E - NE</v>
      </c>
      <c r="J9" s="151" t="s">
        <v>316</v>
      </c>
      <c r="K9" s="7"/>
      <c r="L9" s="7"/>
      <c r="M9" s="5"/>
      <c r="N9" s="5"/>
      <c r="X9" s="6"/>
    </row>
    <row r="10" spans="1:26" ht="15" thickBot="1" x14ac:dyDescent="0.25">
      <c r="A10" s="7"/>
      <c r="B10" s="192" t="s">
        <v>56</v>
      </c>
      <c r="C10" s="193">
        <v>0</v>
      </c>
      <c r="D10" s="194">
        <v>6</v>
      </c>
      <c r="E10" s="7"/>
      <c r="F10" s="101">
        <v>2</v>
      </c>
      <c r="G10" s="100" t="s">
        <v>309</v>
      </c>
      <c r="H10" s="22">
        <f>('2017-ÚČ'!J16+'2016-ÚČ'!J16)/2</f>
        <v>3</v>
      </c>
      <c r="I10" s="149" t="str">
        <f t="shared" si="0"/>
        <v>E - NE</v>
      </c>
      <c r="J10" s="151" t="s">
        <v>277</v>
      </c>
      <c r="K10" s="7"/>
      <c r="L10" s="7"/>
      <c r="M10" s="5"/>
      <c r="N10" s="5"/>
      <c r="X10" s="6"/>
    </row>
    <row r="11" spans="1:26" ht="15" thickTop="1" x14ac:dyDescent="0.2">
      <c r="A11" s="7"/>
      <c r="B11" s="119"/>
      <c r="C11" s="191"/>
      <c r="D11" s="191"/>
      <c r="E11" s="7"/>
      <c r="F11" s="143">
        <v>2</v>
      </c>
      <c r="G11" s="100" t="s">
        <v>230</v>
      </c>
      <c r="H11" s="22">
        <f>('2016-ÚČ'!J16+'2015-ÚČ'!J16)/2</f>
        <v>3</v>
      </c>
      <c r="I11" s="149" t="str">
        <f t="shared" si="0"/>
        <v>E - NE</v>
      </c>
      <c r="J11" s="151" t="s">
        <v>267</v>
      </c>
      <c r="K11" s="7"/>
      <c r="L11" s="7"/>
      <c r="M11" s="5"/>
      <c r="N11" s="5"/>
    </row>
    <row r="12" spans="1:26" ht="14.25" x14ac:dyDescent="0.2">
      <c r="A12" s="7"/>
      <c r="B12" s="119"/>
      <c r="C12" s="191"/>
      <c r="D12" s="191"/>
      <c r="E12" s="7"/>
      <c r="F12" s="101">
        <v>3</v>
      </c>
      <c r="G12" s="100" t="s">
        <v>310</v>
      </c>
      <c r="H12" s="22">
        <f>('2018-DE'!I16+'2017-DE'!I16+'2016-DE'!I16)/3</f>
        <v>6</v>
      </c>
      <c r="I12" s="149" t="str">
        <f t="shared" si="0"/>
        <v>E - NE</v>
      </c>
      <c r="J12" s="151" t="s">
        <v>317</v>
      </c>
      <c r="K12" s="7"/>
      <c r="L12" s="7"/>
      <c r="M12" s="5"/>
      <c r="N12" s="5"/>
    </row>
    <row r="13" spans="1:26" ht="14.25" x14ac:dyDescent="0.2">
      <c r="A13" s="7"/>
      <c r="B13" s="31"/>
      <c r="C13" s="31"/>
      <c r="D13" s="116"/>
      <c r="E13" s="7"/>
      <c r="F13" s="101">
        <v>3</v>
      </c>
      <c r="G13" s="100" t="s">
        <v>278</v>
      </c>
      <c r="H13" s="22">
        <f>('2017-DE'!I16+'2016-DE'!I16+'2015-DE'!I16)/3</f>
        <v>6</v>
      </c>
      <c r="I13" s="149" t="str">
        <f t="shared" si="0"/>
        <v>E - NE</v>
      </c>
      <c r="J13" s="151" t="s">
        <v>279</v>
      </c>
      <c r="K13" s="7"/>
      <c r="L13" s="7"/>
      <c r="M13" s="5"/>
      <c r="N13" s="5"/>
    </row>
    <row r="14" spans="1:26" ht="14.25" x14ac:dyDescent="0.2">
      <c r="A14" s="7"/>
      <c r="B14" s="31"/>
      <c r="C14" s="31"/>
      <c r="D14" s="116"/>
      <c r="E14" s="146"/>
      <c r="F14" s="140">
        <v>3</v>
      </c>
      <c r="G14" s="100" t="s">
        <v>231</v>
      </c>
      <c r="H14" s="22">
        <f>('2016-DE'!I16+'2015-DE'!I16+'2014-DE'!I16)/3</f>
        <v>6</v>
      </c>
      <c r="I14" s="149" t="str">
        <f t="shared" si="0"/>
        <v>E - NE</v>
      </c>
      <c r="J14" s="151" t="s">
        <v>268</v>
      </c>
      <c r="K14" s="7"/>
      <c r="L14" s="7"/>
      <c r="M14" s="5"/>
      <c r="N14" s="5"/>
    </row>
    <row r="15" spans="1:26" ht="14.25" x14ac:dyDescent="0.2">
      <c r="A15" s="7"/>
      <c r="D15" s="6"/>
      <c r="E15" s="146"/>
      <c r="F15" s="140">
        <v>2</v>
      </c>
      <c r="G15" s="100" t="s">
        <v>311</v>
      </c>
      <c r="H15" s="22">
        <f>('2018-DE'!I16+'2017-DE'!I16)/2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9"/>
      <c r="B16" s="138"/>
      <c r="C16" s="141"/>
      <c r="D16" s="142"/>
      <c r="E16" s="146"/>
      <c r="F16" s="101">
        <v>2</v>
      </c>
      <c r="G16" s="100" t="s">
        <v>280</v>
      </c>
      <c r="H16" s="22">
        <f>('2017-DE'!I16+'2016-DE'!I16)/2</f>
        <v>6</v>
      </c>
      <c r="I16" s="149" t="str">
        <f t="shared" si="0"/>
        <v>E - NE</v>
      </c>
      <c r="J16" s="151" t="s">
        <v>281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6"/>
      <c r="F17" s="101">
        <v>2</v>
      </c>
      <c r="G17" s="100" t="s">
        <v>232</v>
      </c>
      <c r="H17" s="22">
        <f>('2016-DE'!I16+'2015-DE'!I16)/2</f>
        <v>6</v>
      </c>
      <c r="I17" s="149" t="str">
        <f t="shared" si="0"/>
        <v>E - NE</v>
      </c>
      <c r="J17" s="151" t="s">
        <v>269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6"/>
      <c r="F18" s="101">
        <v>3</v>
      </c>
      <c r="G18" s="100" t="s">
        <v>312</v>
      </c>
      <c r="H18" s="22">
        <f>('2018-ÚČ'!J16+'2017-ÚČ'!J16+'2016-DE'!I16)/3</f>
        <v>4</v>
      </c>
      <c r="I18" s="149" t="str">
        <f t="shared" si="0"/>
        <v>E - NE</v>
      </c>
      <c r="J18" s="151" t="s">
        <v>319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101">
        <v>3</v>
      </c>
      <c r="G19" s="100" t="s">
        <v>282</v>
      </c>
      <c r="H19" s="22">
        <f>('2017-ÚČ'!J16+'2016-ÚČ'!J16+'2015-DE'!I16)/3</f>
        <v>4</v>
      </c>
      <c r="I19" s="149" t="str">
        <f t="shared" si="0"/>
        <v>E - NE</v>
      </c>
      <c r="J19" s="151" t="s">
        <v>283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101">
        <v>3</v>
      </c>
      <c r="G20" s="100" t="s">
        <v>233</v>
      </c>
      <c r="H20" s="22">
        <f>('2016-ÚČ'!J16+'2015-ÚČ'!J16+'2014-DE'!I16)/3</f>
        <v>4</v>
      </c>
      <c r="I20" s="149" t="str">
        <f t="shared" si="0"/>
        <v>E - NE</v>
      </c>
      <c r="J20" s="151" t="s">
        <v>270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101">
        <v>3</v>
      </c>
      <c r="G21" s="100" t="s">
        <v>313</v>
      </c>
      <c r="H21" s="22">
        <f>('2018-ÚČ'!J16+'2017-DE'!I16+'2016-DE'!I16)/3</f>
        <v>5</v>
      </c>
      <c r="I21" s="149" t="str">
        <f>IF(H21&lt;=6,$B$10,IF(H21&lt;=9,$B$9,IF(H21&lt;=14,$B$8,IF(H21&gt;22,$B$6,$B$7))))</f>
        <v>E - NE</v>
      </c>
      <c r="J21" s="151" t="s">
        <v>320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101">
        <v>3</v>
      </c>
      <c r="G22" s="100" t="s">
        <v>288</v>
      </c>
      <c r="H22" s="22">
        <f>('2017-ÚČ'!J16+'2016-DE'!I16+'2015-DE'!I16)/3</f>
        <v>5</v>
      </c>
      <c r="I22" s="149" t="str">
        <f t="shared" si="0"/>
        <v>E - NE</v>
      </c>
      <c r="J22" s="151" t="s">
        <v>289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101">
        <v>3</v>
      </c>
      <c r="G23" s="100" t="s">
        <v>234</v>
      </c>
      <c r="H23" s="22">
        <f>('2016-ÚČ'!J16+'2015-DE'!I16+'2014-DE'!I16)/3</f>
        <v>5</v>
      </c>
      <c r="I23" s="149" t="str">
        <f t="shared" si="0"/>
        <v>E - NE</v>
      </c>
      <c r="J23" s="151" t="s">
        <v>271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101">
        <v>2</v>
      </c>
      <c r="G24" s="100" t="s">
        <v>314</v>
      </c>
      <c r="H24" s="22">
        <f>('2018-ÚČ'!J16+'2017-DE'!I16)/2</f>
        <v>4.5</v>
      </c>
      <c r="I24" s="149" t="str">
        <f t="shared" si="0"/>
        <v>E - NE</v>
      </c>
      <c r="J24" s="151" t="s">
        <v>321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101">
        <v>2</v>
      </c>
      <c r="G25" s="100" t="s">
        <v>284</v>
      </c>
      <c r="H25" s="22">
        <f>('2017-ÚČ'!J16+'2016-DE'!I16)/2</f>
        <v>4.5</v>
      </c>
      <c r="I25" s="149" t="str">
        <f t="shared" si="0"/>
        <v>E - NE</v>
      </c>
      <c r="J25" s="151" t="s">
        <v>285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44">
        <v>2</v>
      </c>
      <c r="G26" s="145" t="s">
        <v>229</v>
      </c>
      <c r="H26" s="56">
        <f>('2016-ÚČ'!J16+'2015-DE'!I16)/2</f>
        <v>4.5</v>
      </c>
      <c r="I26" s="196" t="str">
        <f t="shared" si="0"/>
        <v>E - NE</v>
      </c>
      <c r="J26" s="195" t="s">
        <v>272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postup</vt:lpstr>
      <vt:lpstr>2018-ÚČ</vt:lpstr>
      <vt:lpstr>2017-ÚČ</vt:lpstr>
      <vt:lpstr>2016-ÚČ</vt:lpstr>
      <vt:lpstr>2015-ÚČ</vt:lpstr>
      <vt:lpstr>2014-ÚČ</vt:lpstr>
      <vt:lpstr>2013-ÚČ</vt:lpstr>
      <vt:lpstr>2018-DE</vt:lpstr>
      <vt:lpstr>2017-DE</vt:lpstr>
      <vt:lpstr>2016-DE</vt:lpstr>
      <vt:lpstr>2015-DE</vt:lpstr>
      <vt:lpstr>2014-DE</vt:lpstr>
      <vt:lpstr>2013-DE</vt:lpstr>
      <vt:lpstr>bodování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Boubalíková Vendula Ing.</cp:lastModifiedBy>
  <cp:lastPrinted>2007-02-07T13:11:42Z</cp:lastPrinted>
  <dcterms:created xsi:type="dcterms:W3CDTF">1997-01-24T11:07:25Z</dcterms:created>
  <dcterms:modified xsi:type="dcterms:W3CDTF">2019-01-17T08:41:58Z</dcterms:modified>
</cp:coreProperties>
</file>